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Реклама на ТВ" sheetId="1" r:id="rId1"/>
  </sheets>
  <definedNames>
    <definedName name="_xlnm._FilterDatabase" localSheetId="0" hidden="1">'Реклама на ТВ'!$A$1:$L$6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  <c r="J7" i="1"/>
  <c r="I7" i="1"/>
  <c r="H7" i="1"/>
  <c r="G7" i="1"/>
  <c r="F7" i="1"/>
  <c r="E7" i="1"/>
  <c r="J6" i="1"/>
  <c r="I6" i="1"/>
  <c r="H6" i="1"/>
  <c r="G6" i="1"/>
  <c r="F6" i="1"/>
  <c r="E6" i="1"/>
  <c r="J5" i="1"/>
  <c r="I5" i="1"/>
  <c r="H5" i="1"/>
  <c r="G5" i="1"/>
  <c r="F5" i="1"/>
  <c r="E5" i="1"/>
  <c r="E4" i="1"/>
  <c r="F4" i="1"/>
  <c r="G4" i="1"/>
  <c r="H4" i="1"/>
  <c r="I4" i="1"/>
  <c r="J4" i="1"/>
  <c r="J3" i="1"/>
  <c r="I3" i="1"/>
  <c r="H3" i="1"/>
  <c r="G3" i="1"/>
  <c r="F3" i="1"/>
  <c r="E3" i="1"/>
  <c r="E2" i="1"/>
  <c r="J2" i="1"/>
  <c r="I2" i="1"/>
  <c r="H2" i="1"/>
  <c r="G2" i="1"/>
  <c r="F2" i="1"/>
</calcChain>
</file>

<file path=xl/sharedStrings.xml><?xml version="1.0" encoding="utf-8"?>
<sst xmlns="http://schemas.openxmlformats.org/spreadsheetml/2006/main" count="47" uniqueCount="28">
  <si>
    <t>Город</t>
  </si>
  <si>
    <t xml:space="preserve">Вид рекламы </t>
  </si>
  <si>
    <t>Охват территории</t>
  </si>
  <si>
    <t>Целевая аудитория</t>
  </si>
  <si>
    <t>Реклама на ТВ</t>
  </si>
  <si>
    <t>СТС</t>
  </si>
  <si>
    <t>Телеканал</t>
  </si>
  <si>
    <t>Первый</t>
  </si>
  <si>
    <t>ТНТ</t>
  </si>
  <si>
    <t>Пятница</t>
  </si>
  <si>
    <t>ТНТ 4</t>
  </si>
  <si>
    <t>Суббота</t>
  </si>
  <si>
    <t>RU.TV</t>
  </si>
  <si>
    <t>Санкт-Петербург</t>
  </si>
  <si>
    <t>Возраст: 20-55 лет. Пол: 48% мужчины, 52% женщины</t>
  </si>
  <si>
    <t>Возраст: 10-50 лет. Пол: 48% мужчины, 52% женщины</t>
  </si>
  <si>
    <t>Возраст: 18-30 лет. Пол: 45% мужчины, 55% женщины</t>
  </si>
  <si>
    <t>Возраст: 20-30 лет. Пол: 41% мужчины, 59% женщины</t>
  </si>
  <si>
    <t>Возраст: 18-45 лет. Пол: 45% мужчины, 55% женщины</t>
  </si>
  <si>
    <t>Возраст: 25-44 лет. Пол: 60% мужчины, 40% женщины</t>
  </si>
  <si>
    <t>Возраст: 18-45 лет. Пол: 55% мужчины, 45% женщины</t>
  </si>
  <si>
    <t>Ролик 5 сек.</t>
  </si>
  <si>
    <t>Ролик 10 сек.</t>
  </si>
  <si>
    <t>Ролик 15 сек.</t>
  </si>
  <si>
    <t>Ролик 20 сек.</t>
  </si>
  <si>
    <t>Ролик 25 сек.</t>
  </si>
  <si>
    <t>Ролик 30 сек.</t>
  </si>
  <si>
    <t>Количество выходов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</si>
</sst>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2">
    <cellStyle name="Normal 2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E2" sqref="E2"/>
    </sheetView>
  </sheetViews>
  <sheetFormatPr defaultRowHeight="12.75" x14ac:dyDescent="0.2"/>
  <cols>
    <col min="1" max="1" width="14.42578125" style="1" customWidth="1"/>
    <col min="2" max="2" width="16.42578125" style="1" customWidth="1"/>
    <col min="3" max="3" width="14" style="1" customWidth="1"/>
    <col min="4" max="4" width="16.5703125" style="1" customWidth="1"/>
    <col min="5" max="5" width="15.28515625" style="2" customWidth="1"/>
    <col min="6" max="10" width="16.28515625" style="2" customWidth="1"/>
    <col min="11" max="11" width="20.140625" style="1" customWidth="1"/>
    <col min="12" max="12" width="24.42578125" style="1" customWidth="1"/>
    <col min="13" max="16384" width="9.140625" style="1"/>
  </cols>
  <sheetData>
    <row r="1" spans="1:12" ht="25.5" x14ac:dyDescent="0.2">
      <c r="A1" s="4" t="s">
        <v>0</v>
      </c>
      <c r="B1" s="4" t="s">
        <v>1</v>
      </c>
      <c r="C1" s="4" t="s">
        <v>6</v>
      </c>
      <c r="D1" s="4" t="s">
        <v>27</v>
      </c>
      <c r="E1" s="4" t="s">
        <v>21</v>
      </c>
      <c r="F1" s="4" t="s">
        <v>22</v>
      </c>
      <c r="G1" s="4" t="s">
        <v>23</v>
      </c>
      <c r="H1" s="4" t="s">
        <v>24</v>
      </c>
      <c r="I1" s="4" t="s">
        <v>25</v>
      </c>
      <c r="J1" s="4" t="s">
        <v>26</v>
      </c>
      <c r="K1" s="4" t="s">
        <v>2</v>
      </c>
      <c r="L1" s="4" t="s">
        <v>3</v>
      </c>
    </row>
    <row r="2" spans="1:12" ht="25.5" x14ac:dyDescent="0.2">
      <c r="A2" s="5" t="s">
        <v>13</v>
      </c>
      <c r="B2" s="5" t="s">
        <v>4</v>
      </c>
      <c r="C2" s="6" t="s">
        <v>7</v>
      </c>
      <c r="D2" s="5">
        <v>1</v>
      </c>
      <c r="E2" s="3">
        <f>1225*5*D2</f>
        <v>6125</v>
      </c>
      <c r="F2" s="3">
        <f>1225*10*D2</f>
        <v>12250</v>
      </c>
      <c r="G2" s="3">
        <f>1225*15*D2</f>
        <v>18375</v>
      </c>
      <c r="H2" s="3">
        <f>1225*20*D2</f>
        <v>24500</v>
      </c>
      <c r="I2" s="3">
        <f>1225*25*D2</f>
        <v>30625</v>
      </c>
      <c r="J2" s="3">
        <f>1225*30*D2</f>
        <v>36750</v>
      </c>
      <c r="K2" s="7" t="s">
        <v>13</v>
      </c>
      <c r="L2" s="5" t="s">
        <v>14</v>
      </c>
    </row>
    <row r="3" spans="1:12" ht="25.5" x14ac:dyDescent="0.2">
      <c r="A3" s="5" t="s">
        <v>13</v>
      </c>
      <c r="B3" s="5" t="s">
        <v>4</v>
      </c>
      <c r="C3" s="5" t="s">
        <v>5</v>
      </c>
      <c r="D3" s="5">
        <v>1</v>
      </c>
      <c r="E3" s="3">
        <f>940*5*D3</f>
        <v>4700</v>
      </c>
      <c r="F3" s="3">
        <f>940*10*D3</f>
        <v>9400</v>
      </c>
      <c r="G3" s="3">
        <f>940*15*D3</f>
        <v>14100</v>
      </c>
      <c r="H3" s="3">
        <f>940*20*D3</f>
        <v>18800</v>
      </c>
      <c r="I3" s="3">
        <f>940*25*D3</f>
        <v>23500</v>
      </c>
      <c r="J3" s="3">
        <f>940*30*D3</f>
        <v>28200</v>
      </c>
      <c r="K3" s="7" t="s">
        <v>13</v>
      </c>
      <c r="L3" s="5" t="s">
        <v>15</v>
      </c>
    </row>
    <row r="4" spans="1:12" ht="25.5" x14ac:dyDescent="0.2">
      <c r="A4" s="5" t="s">
        <v>13</v>
      </c>
      <c r="B4" s="5" t="s">
        <v>4</v>
      </c>
      <c r="C4" s="6" t="s">
        <v>8</v>
      </c>
      <c r="D4" s="5">
        <v>1</v>
      </c>
      <c r="E4" s="3">
        <f>940*5*D4</f>
        <v>4700</v>
      </c>
      <c r="F4" s="3">
        <f>940*10*D4</f>
        <v>9400</v>
      </c>
      <c r="G4" s="3">
        <f>940*15*D4</f>
        <v>14100</v>
      </c>
      <c r="H4" s="3">
        <f>940*20*D4</f>
        <v>18800</v>
      </c>
      <c r="I4" s="3">
        <f>940*25*D4</f>
        <v>23500</v>
      </c>
      <c r="J4" s="3">
        <f>940*30*D4</f>
        <v>28200</v>
      </c>
      <c r="K4" s="7" t="s">
        <v>13</v>
      </c>
      <c r="L4" s="5" t="s">
        <v>16</v>
      </c>
    </row>
    <row r="5" spans="1:12" ht="25.5" x14ac:dyDescent="0.2">
      <c r="A5" s="5" t="s">
        <v>13</v>
      </c>
      <c r="B5" s="5" t="s">
        <v>4</v>
      </c>
      <c r="C5" s="6" t="s">
        <v>9</v>
      </c>
      <c r="D5" s="5">
        <v>1</v>
      </c>
      <c r="E5" s="3">
        <f>750*5*D5</f>
        <v>3750</v>
      </c>
      <c r="F5" s="3">
        <f>750*10*D5</f>
        <v>7500</v>
      </c>
      <c r="G5" s="3">
        <f>750*15*D5</f>
        <v>11250</v>
      </c>
      <c r="H5" s="3">
        <f>750*20*D5</f>
        <v>15000</v>
      </c>
      <c r="I5" s="3">
        <f>750*25*D5</f>
        <v>18750</v>
      </c>
      <c r="J5" s="3">
        <f>750*30*D5</f>
        <v>22500</v>
      </c>
      <c r="K5" s="7" t="s">
        <v>13</v>
      </c>
      <c r="L5" s="5" t="s">
        <v>17</v>
      </c>
    </row>
    <row r="6" spans="1:12" ht="25.5" x14ac:dyDescent="0.2">
      <c r="A6" s="5" t="s">
        <v>13</v>
      </c>
      <c r="B6" s="5" t="s">
        <v>4</v>
      </c>
      <c r="C6" s="5" t="s">
        <v>11</v>
      </c>
      <c r="D6" s="5">
        <v>1</v>
      </c>
      <c r="E6" s="3">
        <f>115*5*D6</f>
        <v>575</v>
      </c>
      <c r="F6" s="3">
        <f>115*10*D6</f>
        <v>1150</v>
      </c>
      <c r="G6" s="3">
        <f>115*15*D6</f>
        <v>1725</v>
      </c>
      <c r="H6" s="3">
        <f>115*20*D6</f>
        <v>2300</v>
      </c>
      <c r="I6" s="3">
        <f>115*25*D6</f>
        <v>2875</v>
      </c>
      <c r="J6" s="3">
        <f>115*30*D6</f>
        <v>3450</v>
      </c>
      <c r="K6" s="7" t="s">
        <v>13</v>
      </c>
      <c r="L6" s="5" t="s">
        <v>18</v>
      </c>
    </row>
    <row r="7" spans="1:12" ht="25.5" x14ac:dyDescent="0.2">
      <c r="A7" s="5" t="s">
        <v>13</v>
      </c>
      <c r="B7" s="5" t="s">
        <v>4</v>
      </c>
      <c r="C7" s="6" t="s">
        <v>10</v>
      </c>
      <c r="D7" s="5">
        <v>1</v>
      </c>
      <c r="E7" s="3">
        <f>115*5*D7</f>
        <v>575</v>
      </c>
      <c r="F7" s="3">
        <f>115*10*D7</f>
        <v>1150</v>
      </c>
      <c r="G7" s="3">
        <f>115*15*D7</f>
        <v>1725</v>
      </c>
      <c r="H7" s="3">
        <f>115*20*D7</f>
        <v>2300</v>
      </c>
      <c r="I7" s="3">
        <f>115*25*D7</f>
        <v>2875</v>
      </c>
      <c r="J7" s="3">
        <f>115*30*D7</f>
        <v>3450</v>
      </c>
      <c r="K7" s="7" t="s">
        <v>13</v>
      </c>
      <c r="L7" s="5" t="s">
        <v>19</v>
      </c>
    </row>
    <row r="8" spans="1:12" ht="25.5" x14ac:dyDescent="0.2">
      <c r="A8" s="5" t="s">
        <v>13</v>
      </c>
      <c r="B8" s="5" t="s">
        <v>4</v>
      </c>
      <c r="C8" s="5" t="s">
        <v>12</v>
      </c>
      <c r="D8" s="5">
        <v>1</v>
      </c>
      <c r="E8" s="3">
        <f>115*5*D8</f>
        <v>575</v>
      </c>
      <c r="F8" s="3">
        <f>115*10*D8</f>
        <v>1150</v>
      </c>
      <c r="G8" s="3">
        <f>115*15*D8</f>
        <v>1725</v>
      </c>
      <c r="H8" s="3">
        <f>115*20*D8</f>
        <v>2300</v>
      </c>
      <c r="I8" s="3">
        <f>115*25*D8</f>
        <v>2875</v>
      </c>
      <c r="J8" s="3">
        <f>115*30*D8</f>
        <v>3450</v>
      </c>
      <c r="K8" s="7" t="s">
        <v>13</v>
      </c>
      <c r="L8" s="5" t="s">
        <v>20</v>
      </c>
    </row>
    <row r="9" spans="1:12" ht="15" x14ac:dyDescent="0.25">
      <c r="A9"/>
      <c r="B9"/>
      <c r="D9"/>
    </row>
    <row r="10" spans="1:12" ht="15" x14ac:dyDescent="0.25">
      <c r="A10"/>
      <c r="B10"/>
      <c r="C10"/>
      <c r="D10"/>
    </row>
    <row r="11" spans="1:12" ht="15" x14ac:dyDescent="0.25">
      <c r="A11"/>
      <c r="B11"/>
      <c r="C11"/>
      <c r="D11"/>
    </row>
  </sheetData>
  <autoFilter ref="A1:L6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Реклама на ТВ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2026-03-09T20:33:18Z</dcterms:modified>
</cp:coreProperties>
</file>