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Медиафасады!$A$1:$Q$14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14" i="4" l="1"/>
  <c r="N14" i="4" s="1"/>
  <c r="O14" i="4" s="1"/>
  <c r="L13" i="4"/>
  <c r="N13" i="4" s="1"/>
  <c r="O13" i="4" s="1"/>
  <c r="L12" i="4"/>
  <c r="N12" i="4" s="1"/>
  <c r="O12" i="4" s="1"/>
  <c r="L11" i="4"/>
  <c r="N11" i="4" s="1"/>
  <c r="O11" i="4" s="1"/>
  <c r="L10" i="4"/>
  <c r="N10" i="4" s="1"/>
  <c r="O10" i="4" s="1"/>
  <c r="L3" i="4" l="1"/>
  <c r="L4" i="4"/>
  <c r="L5" i="4"/>
  <c r="L6" i="4"/>
  <c r="L7" i="4"/>
  <c r="L8" i="4"/>
  <c r="L9" i="4"/>
  <c r="L2" i="4"/>
  <c r="N3" i="4" l="1"/>
  <c r="O3" i="4" s="1"/>
  <c r="N4" i="4"/>
  <c r="O4" i="4" s="1"/>
  <c r="N5" i="4"/>
  <c r="O5" i="4" s="1"/>
  <c r="N6" i="4"/>
  <c r="O6" i="4" s="1"/>
  <c r="N7" i="4"/>
  <c r="O7" i="4" s="1"/>
  <c r="N8" i="4"/>
  <c r="O8" i="4" s="1"/>
  <c r="N9" i="4"/>
  <c r="O9" i="4" s="1"/>
  <c r="N2" i="4"/>
  <c r="O2" i="4" s="1"/>
</calcChain>
</file>

<file path=xl/sharedStrings.xml><?xml version="1.0" encoding="utf-8"?>
<sst xmlns="http://schemas.openxmlformats.org/spreadsheetml/2006/main" count="160" uniqueCount="73">
  <si>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</si>
  <si>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</si>
  <si>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</si>
  <si>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</si>
  <si>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</si>
  <si>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</si>
  <si>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</si>
  <si>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</si>
  <si>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</si>
  <si>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</si>
  <si>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</si>
  <si>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</si>
  <si>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</si>
  <si>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</si>
  <si>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</si>
  <si>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</si>
  <si>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</si>
  <si>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>Время работы</t>
  </si>
  <si>
    <t xml:space="preserve"> Выходов в час</t>
  </si>
  <si>
    <t>Санкт-Петербург</t>
  </si>
  <si>
    <t>Просвещения 87 к 2, к метро "Гражданский пр"</t>
  </si>
  <si>
    <t>Просвещения 87 к 2, от метро "Гражданский пр"</t>
  </si>
  <si>
    <t>Дальневосточный пр. / Еремеева ул. 1</t>
  </si>
  <si>
    <t>Кантемировская ул., 39</t>
  </si>
  <si>
    <t>Энгельса пр. 63 / метро "Удельная"</t>
  </si>
  <si>
    <t>Обуховской Обороны пр. 251</t>
  </si>
  <si>
    <t>Энгельса пр. 27 / Светлановская пл.</t>
  </si>
  <si>
    <t>Светлановский пр. / Светлановская пл.</t>
  </si>
  <si>
    <t>8х18</t>
  </si>
  <si>
    <t>7х17</t>
  </si>
  <si>
    <t>13х18</t>
  </si>
  <si>
    <t>10х8</t>
  </si>
  <si>
    <t>14х9</t>
  </si>
  <si>
    <t>5х10</t>
  </si>
  <si>
    <t>7х10</t>
  </si>
  <si>
    <t>ПН-ВС: с 00:00 до 24:00</t>
  </si>
  <si>
    <t>СПБМ-1</t>
  </si>
  <si>
    <t>СПБМ-2</t>
  </si>
  <si>
    <t>СПБМ-3</t>
  </si>
  <si>
    <t>СПБМ-4</t>
  </si>
  <si>
    <t>СПБМ-5</t>
  </si>
  <si>
    <t>СПБМ-6</t>
  </si>
  <si>
    <t>СПБМ-7</t>
  </si>
  <si>
    <t>СПБМ-8</t>
  </si>
  <si>
    <t>60.035841, 30.412617</t>
  </si>
  <si>
    <t>59.917542, 30.430008</t>
  </si>
  <si>
    <t>59.985926, 30.356625</t>
  </si>
  <si>
    <t>60.019010, 30.321914</t>
  </si>
  <si>
    <t>59.860762, 30.477870</t>
  </si>
  <si>
    <t>60.005324, 30.328022</t>
  </si>
  <si>
    <t>60.019734, 30.369569</t>
  </si>
  <si>
    <t>Большевиков пр./Подвойского ул., д. 22</t>
  </si>
  <si>
    <t>Испытателей пр-т., д.33, лит. А</t>
  </si>
  <si>
    <t>Кантемировская ул., д. 5</t>
  </si>
  <si>
    <t>Ленинский пр./Варшавская 59 м 1 от метро Московская правый</t>
  </si>
  <si>
    <t>Рыбинская ул., д.7</t>
  </si>
  <si>
    <t>7,0x18,0</t>
  </si>
  <si>
    <t>12.5х16.2</t>
  </si>
  <si>
    <t>16,0х16,0</t>
  </si>
  <si>
    <t>5,76x9,6</t>
  </si>
  <si>
    <t>10.0х7.5</t>
  </si>
  <si>
    <t>СПБМ-9</t>
  </si>
  <si>
    <t>СПБМ-10</t>
  </si>
  <si>
    <t>СПБМ-11</t>
  </si>
  <si>
    <t>СПБМ-12</t>
  </si>
  <si>
    <t>СПБМ-13</t>
  </si>
  <si>
    <t>59.913830, 30.477188</t>
  </si>
  <si>
    <t>60.008133, 30.265475</t>
  </si>
  <si>
    <t>59.981267, 30.328750</t>
  </si>
  <si>
    <t>59.852389, 30.313640</t>
  </si>
  <si>
    <t>59.910164, 30.334961</t>
  </si>
  <si>
    <t>Б</t>
  </si>
  <si>
    <t>Видеоэкран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</si>
</sst>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  <sc:threadedComment ref="I8" personId="{6023EAC4-AC07-447D-B4F2-7CFDF7B1A4D4}" id="{7769D2B2-EE87-4D0D-8F91-3CCFD0937466}">
    <sc:text>	Укажите ролик нужной длины, и стоимость пересчитается. Допустимые значения: 
5, 10, 15, 20, 25, 30 сек.</sc:text>
  </sc:threadedComment>
  <sc:threadedComment ref="J8" personId="{6023EAC4-AC07-447D-B4F2-7CFDF7B1A4D4}" id="{49675D51-F16A-40AF-BF1F-D59A576363E0}">
    <sc:text>Укажите нужное количество выходов, и стоимость пересчитается. Допустимые значения: 
30, 60</sc:text>
  </sc:threadedComment>
  <sc:threadedComment ref="M8" personId="{6023EAC4-AC07-447D-B4F2-7CFDF7B1A4D4}" id="{3CCD31B4-C062-484D-9639-8BE97C57771D}" parentId="{B1C29976-DA67-4CD0-8601-72084E9A4050}">
    <sc:text>		Укажите нужный период, и стоимость пересчитается. Допустимые значения: 
15, 30 дней</sc:text>
  </sc:threadedComment>
  <sc:threadedComment ref="I9" personId="{6023EAC4-AC07-447D-B4F2-7CFDF7B1A4D4}" id="{8E6F6012-FE3C-4CC9-A535-8A9AA49B293D}">
    <sc:text>			Укажите ролик нужной длины, и стоимость пересчитается. Допустимые значения: 
10, 15, 20, 25, 30 сек.</sc:text>
  </sc:threadedComment>
  <sc:threadedComment ref="J9" personId="{6023EAC4-AC07-447D-B4F2-7CFDF7B1A4D4}" id="{503AC546-6646-4343-8044-5DC8BE51DDAE}">
    <sc:text>Укажите нужное значение, и стоимость изменится, допустимые значения: 
6, 12</sc:text>
  </sc:threadedComment>
  <sc:threadedComment ref="M9" personId="{6023EAC4-AC07-447D-B4F2-7CFDF7B1A4D4}" id="{0362119B-2AD3-42CB-8463-16A851777296}">
    <sc:text>Укажите нужное значение, и стоимость изменится, допустимые значения: 
15, 30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WNJKnN" TargetMode="External"/><Relationship Id="rId13" Type="http://schemas.openxmlformats.org/officeDocument/2006/relationships/hyperlink" Target="https://disk.yandex.ru/i/OUdw6ki2iPc6cA" TargetMode="External"/><Relationship Id="rId18" Type="http://schemas.openxmlformats.org/officeDocument/2006/relationships/hyperlink" Target="https://yandex.ru/maps/-/CPUlNTp8" TargetMode="External"/><Relationship Id="rId26" Type="http://schemas.openxmlformats.org/officeDocument/2006/relationships/hyperlink" Target="https://disk.yandex.ru/i/NJoKegw-s9ESyg" TargetMode="External"/><Relationship Id="rId3" Type="http://schemas.openxmlformats.org/officeDocument/2006/relationships/hyperlink" Target="https://yandex.ru/maps/-/CLWNFPJn" TargetMode="External"/><Relationship Id="rId21" Type="http://schemas.openxmlformats.org/officeDocument/2006/relationships/hyperlink" Target="https://yandex.ru/maps/-/CPUlRIPC" TargetMode="External"/><Relationship Id="rId7" Type="http://schemas.openxmlformats.org/officeDocument/2006/relationships/hyperlink" Target="https://yandex.ru/maps/-/CLWNJR15" TargetMode="External"/><Relationship Id="rId12" Type="http://schemas.openxmlformats.org/officeDocument/2006/relationships/hyperlink" Target="https://disk.yandex.ru/i/hWEMsvL4ga6aeA" TargetMode="External"/><Relationship Id="rId17" Type="http://schemas.openxmlformats.org/officeDocument/2006/relationships/hyperlink" Target="https://yandex.ru/maps/-/CPUlNLMb" TargetMode="External"/><Relationship Id="rId25" Type="http://schemas.openxmlformats.org/officeDocument/2006/relationships/hyperlink" Target="https://disk.yandex.ru/i/qGb3jhaBEIuctw" TargetMode="External"/><Relationship Id="rId2" Type="http://schemas.openxmlformats.org/officeDocument/2006/relationships/hyperlink" Target="https://yandex.ru/maps/-/CLWNFS~7" TargetMode="External"/><Relationship Id="rId16" Type="http://schemas.openxmlformats.org/officeDocument/2006/relationships/hyperlink" Target="https://disk.yandex.ru/i/bIKaomhslSfTYg" TargetMode="External"/><Relationship Id="rId20" Type="http://schemas.openxmlformats.org/officeDocument/2006/relationships/hyperlink" Target="https://yandex.ru/maps/-/CPUlREmL" TargetMode="External"/><Relationship Id="rId1" Type="http://schemas.openxmlformats.org/officeDocument/2006/relationships/hyperlink" Target="https://yandex.ru/maps/-/CLWNFS~7" TargetMode="External"/><Relationship Id="rId6" Type="http://schemas.openxmlformats.org/officeDocument/2006/relationships/hyperlink" Target="https://yandex.ru/maps/-/CLWNJBpK" TargetMode="External"/><Relationship Id="rId11" Type="http://schemas.openxmlformats.org/officeDocument/2006/relationships/hyperlink" Target="https://disk.yandex.ru/i/KblHjLDNZADUYA" TargetMode="External"/><Relationship Id="rId24" Type="http://schemas.openxmlformats.org/officeDocument/2006/relationships/hyperlink" Target="https://disk.yandex.ru/i/CocyevXa6ePxcA" TargetMode="External"/><Relationship Id="rId5" Type="http://schemas.openxmlformats.org/officeDocument/2006/relationships/hyperlink" Target="https://yandex.ru/maps/-/CLWNJQzW" TargetMode="External"/><Relationship Id="rId15" Type="http://schemas.openxmlformats.org/officeDocument/2006/relationships/hyperlink" Target="https://disk.yandex.ru/i/DCM3uR0YvjrMSQ" TargetMode="External"/><Relationship Id="rId23" Type="http://schemas.openxmlformats.org/officeDocument/2006/relationships/hyperlink" Target="https://disk.yandex.ru/i/zyIwbDMO5uFU4w" TargetMode="External"/><Relationship Id="rId28" Type="http://schemas.microsoft.com/office/2017/10/relationships/threadedComment" Target="../threadedComments/threadedComment1.xml"/><Relationship Id="rId10" Type="http://schemas.openxmlformats.org/officeDocument/2006/relationships/hyperlink" Target="https://disk.yandex.ru/i/fgYGdEWvWSqBMw" TargetMode="External"/><Relationship Id="rId19" Type="http://schemas.openxmlformats.org/officeDocument/2006/relationships/hyperlink" Target="https://yandex.ru/maps/-/CPUlN-YM" TargetMode="External"/><Relationship Id="rId4" Type="http://schemas.openxmlformats.org/officeDocument/2006/relationships/hyperlink" Target="https://yandex.ru/maps/-/CLWNJAM4" TargetMode="External"/><Relationship Id="rId9" Type="http://schemas.openxmlformats.org/officeDocument/2006/relationships/hyperlink" Target="https://disk.yandex.ru/i/mUUFdmDDfhIjFw" TargetMode="External"/><Relationship Id="rId14" Type="http://schemas.openxmlformats.org/officeDocument/2006/relationships/hyperlink" Target="https://disk.yandex.ru/i/nU4KiaG8HkgWaw" TargetMode="External"/><Relationship Id="rId22" Type="http://schemas.openxmlformats.org/officeDocument/2006/relationships/hyperlink" Target="https://disk.yandex.ru/i/lTCUa5TnJBRuSA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Normal="100" workbookViewId="0">
      <selection activeCell="B2" sqref="B2"/>
    </sheetView>
  </sheetViews>
  <sheetFormatPr defaultColWidth="9.140625" defaultRowHeight="12.75" x14ac:dyDescent="0.25"/>
  <cols>
    <col min="1" max="1" width="23.42578125" style="1" customWidth="1"/>
    <col min="2" max="2" width="19.28515625" style="1" customWidth="1"/>
    <col min="3" max="3" width="26.1406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2" customFormat="1" x14ac:dyDescent="0.25">
      <c r="A1" s="4" t="s">
        <v>0</v>
      </c>
      <c r="B1" s="4" t="s">
        <v>6</v>
      </c>
      <c r="C1" s="4" t="s">
        <v>1</v>
      </c>
      <c r="D1" s="4" t="s">
        <v>7</v>
      </c>
      <c r="E1" s="4" t="s">
        <v>12</v>
      </c>
      <c r="F1" s="4" t="s">
        <v>16</v>
      </c>
      <c r="G1" s="4" t="s">
        <v>2</v>
      </c>
      <c r="H1" s="4" t="s">
        <v>10</v>
      </c>
      <c r="I1" s="4" t="s">
        <v>11</v>
      </c>
      <c r="J1" s="4" t="s">
        <v>18</v>
      </c>
      <c r="K1" s="4" t="s">
        <v>17</v>
      </c>
      <c r="L1" s="4" t="s">
        <v>5</v>
      </c>
      <c r="M1" s="4" t="s">
        <v>14</v>
      </c>
      <c r="N1" s="4" t="s">
        <v>3</v>
      </c>
      <c r="O1" s="4" t="s">
        <v>4</v>
      </c>
      <c r="P1" s="5" t="s">
        <v>8</v>
      </c>
      <c r="Q1" s="4" t="s">
        <v>13</v>
      </c>
    </row>
    <row r="2" spans="1:17" ht="25.5" x14ac:dyDescent="0.25">
      <c r="A2" s="6" t="s">
        <v>19</v>
      </c>
      <c r="B2" s="6" t="s">
        <v>72</v>
      </c>
      <c r="C2" s="6" t="s">
        <v>20</v>
      </c>
      <c r="D2" s="7" t="s">
        <v>7</v>
      </c>
      <c r="E2" s="7" t="s">
        <v>12</v>
      </c>
      <c r="F2" s="6" t="s">
        <v>28</v>
      </c>
      <c r="G2" s="6" t="s">
        <v>9</v>
      </c>
      <c r="H2" s="6" t="s">
        <v>15</v>
      </c>
      <c r="I2" s="8">
        <v>10</v>
      </c>
      <c r="J2" s="8">
        <v>6</v>
      </c>
      <c r="K2" s="8" t="s">
        <v>35</v>
      </c>
      <c r="L2" s="8">
        <f t="shared" ref="L2:L14" si="0">24*J2</f>
        <v>144</v>
      </c>
      <c r="M2" s="8">
        <v>15</v>
      </c>
      <c r="N2" s="8">
        <f t="shared" ref="N2:N10" si="1">L2*M2</f>
        <v>2160</v>
      </c>
      <c r="O2" s="13">
        <f>(4*N2)*I2</f>
        <v>86400</v>
      </c>
      <c r="P2" s="10" t="s">
        <v>36</v>
      </c>
      <c r="Q2" s="10" t="s">
        <v>44</v>
      </c>
    </row>
    <row r="3" spans="1:17" ht="25.5" x14ac:dyDescent="0.25">
      <c r="A3" s="6" t="s">
        <v>19</v>
      </c>
      <c r="B3" s="6" t="s">
        <v>72</v>
      </c>
      <c r="C3" s="6" t="s">
        <v>21</v>
      </c>
      <c r="D3" s="7" t="s">
        <v>7</v>
      </c>
      <c r="E3" s="7" t="s">
        <v>12</v>
      </c>
      <c r="F3" s="6" t="s">
        <v>29</v>
      </c>
      <c r="G3" s="6" t="s">
        <v>71</v>
      </c>
      <c r="H3" s="6" t="s">
        <v>15</v>
      </c>
      <c r="I3" s="8">
        <v>10</v>
      </c>
      <c r="J3" s="8">
        <v>6</v>
      </c>
      <c r="K3" s="8" t="s">
        <v>35</v>
      </c>
      <c r="L3" s="8">
        <f t="shared" si="0"/>
        <v>144</v>
      </c>
      <c r="M3" s="8">
        <v>15</v>
      </c>
      <c r="N3" s="8">
        <f t="shared" si="1"/>
        <v>2160</v>
      </c>
      <c r="O3" s="13">
        <f>(4*N3)*I3</f>
        <v>86400</v>
      </c>
      <c r="P3" s="10" t="s">
        <v>37</v>
      </c>
      <c r="Q3" s="10" t="s">
        <v>44</v>
      </c>
    </row>
    <row r="4" spans="1:17" ht="25.5" x14ac:dyDescent="0.25">
      <c r="A4" s="6" t="s">
        <v>19</v>
      </c>
      <c r="B4" s="6" t="s">
        <v>72</v>
      </c>
      <c r="C4" s="6" t="s">
        <v>22</v>
      </c>
      <c r="D4" s="7" t="s">
        <v>7</v>
      </c>
      <c r="E4" s="7" t="s">
        <v>12</v>
      </c>
      <c r="F4" s="6" t="s">
        <v>30</v>
      </c>
      <c r="G4" s="6" t="s">
        <v>9</v>
      </c>
      <c r="H4" s="6" t="s">
        <v>15</v>
      </c>
      <c r="I4" s="8">
        <v>10</v>
      </c>
      <c r="J4" s="8">
        <v>6</v>
      </c>
      <c r="K4" s="8" t="s">
        <v>35</v>
      </c>
      <c r="L4" s="8">
        <f t="shared" si="0"/>
        <v>144</v>
      </c>
      <c r="M4" s="8">
        <v>15</v>
      </c>
      <c r="N4" s="8">
        <f t="shared" si="1"/>
        <v>2160</v>
      </c>
      <c r="O4" s="13">
        <f>(5*N4)*I4</f>
        <v>108000</v>
      </c>
      <c r="P4" s="10" t="s">
        <v>38</v>
      </c>
      <c r="Q4" s="10" t="s">
        <v>45</v>
      </c>
    </row>
    <row r="5" spans="1:17" ht="25.5" x14ac:dyDescent="0.25">
      <c r="A5" s="6" t="s">
        <v>19</v>
      </c>
      <c r="B5" s="6" t="s">
        <v>72</v>
      </c>
      <c r="C5" s="6" t="s">
        <v>23</v>
      </c>
      <c r="D5" s="7" t="s">
        <v>7</v>
      </c>
      <c r="E5" s="7" t="s">
        <v>12</v>
      </c>
      <c r="F5" s="6" t="s">
        <v>31</v>
      </c>
      <c r="G5" s="6" t="s">
        <v>71</v>
      </c>
      <c r="H5" s="6" t="s">
        <v>15</v>
      </c>
      <c r="I5" s="8">
        <v>10</v>
      </c>
      <c r="J5" s="8">
        <v>6</v>
      </c>
      <c r="K5" s="8" t="s">
        <v>35</v>
      </c>
      <c r="L5" s="8">
        <f t="shared" si="0"/>
        <v>144</v>
      </c>
      <c r="M5" s="8">
        <v>15</v>
      </c>
      <c r="N5" s="8">
        <f t="shared" si="1"/>
        <v>2160</v>
      </c>
      <c r="O5" s="13">
        <f>(4*N5)*I5</f>
        <v>86400</v>
      </c>
      <c r="P5" s="10" t="s">
        <v>39</v>
      </c>
      <c r="Q5" s="10" t="s">
        <v>46</v>
      </c>
    </row>
    <row r="6" spans="1:17" ht="25.5" x14ac:dyDescent="0.25">
      <c r="A6" s="6" t="s">
        <v>19</v>
      </c>
      <c r="B6" s="6" t="s">
        <v>72</v>
      </c>
      <c r="C6" s="6" t="s">
        <v>24</v>
      </c>
      <c r="D6" s="7" t="s">
        <v>7</v>
      </c>
      <c r="E6" s="7" t="s">
        <v>12</v>
      </c>
      <c r="F6" s="6" t="s">
        <v>32</v>
      </c>
      <c r="G6" s="6" t="s">
        <v>9</v>
      </c>
      <c r="H6" s="6" t="s">
        <v>15</v>
      </c>
      <c r="I6" s="8">
        <v>10</v>
      </c>
      <c r="J6" s="8">
        <v>6</v>
      </c>
      <c r="K6" s="8" t="s">
        <v>35</v>
      </c>
      <c r="L6" s="8">
        <f t="shared" si="0"/>
        <v>144</v>
      </c>
      <c r="M6" s="8">
        <v>15</v>
      </c>
      <c r="N6" s="8">
        <f t="shared" si="1"/>
        <v>2160</v>
      </c>
      <c r="O6" s="13">
        <f>(5*N6)*I6</f>
        <v>108000</v>
      </c>
      <c r="P6" s="10" t="s">
        <v>40</v>
      </c>
      <c r="Q6" s="10" t="s">
        <v>47</v>
      </c>
    </row>
    <row r="7" spans="1:17" ht="25.5" x14ac:dyDescent="0.25">
      <c r="A7" s="6" t="s">
        <v>19</v>
      </c>
      <c r="B7" s="6" t="s">
        <v>72</v>
      </c>
      <c r="C7" s="6" t="s">
        <v>25</v>
      </c>
      <c r="D7" s="7" t="s">
        <v>7</v>
      </c>
      <c r="E7" s="7" t="s">
        <v>12</v>
      </c>
      <c r="F7" s="6" t="s">
        <v>33</v>
      </c>
      <c r="G7" s="6" t="s">
        <v>9</v>
      </c>
      <c r="H7" s="6" t="s">
        <v>15</v>
      </c>
      <c r="I7" s="8">
        <v>10</v>
      </c>
      <c r="J7" s="8">
        <v>6</v>
      </c>
      <c r="K7" s="8" t="s">
        <v>35</v>
      </c>
      <c r="L7" s="8">
        <f t="shared" si="0"/>
        <v>144</v>
      </c>
      <c r="M7" s="8">
        <v>15</v>
      </c>
      <c r="N7" s="8">
        <f t="shared" si="1"/>
        <v>2160</v>
      </c>
      <c r="O7" s="13">
        <f>(4*N7)*I7</f>
        <v>86400</v>
      </c>
      <c r="P7" s="10" t="s">
        <v>41</v>
      </c>
      <c r="Q7" s="10" t="s">
        <v>48</v>
      </c>
    </row>
    <row r="8" spans="1:17" ht="25.5" x14ac:dyDescent="0.25">
      <c r="A8" s="6" t="s">
        <v>19</v>
      </c>
      <c r="B8" s="6" t="s">
        <v>72</v>
      </c>
      <c r="C8" s="6" t="s">
        <v>26</v>
      </c>
      <c r="D8" s="7" t="s">
        <v>7</v>
      </c>
      <c r="E8" s="7" t="s">
        <v>12</v>
      </c>
      <c r="F8" s="6" t="s">
        <v>34</v>
      </c>
      <c r="G8" s="6" t="s">
        <v>71</v>
      </c>
      <c r="H8" s="6" t="s">
        <v>15</v>
      </c>
      <c r="I8" s="8">
        <v>10</v>
      </c>
      <c r="J8" s="8">
        <v>6</v>
      </c>
      <c r="K8" s="8" t="s">
        <v>35</v>
      </c>
      <c r="L8" s="8">
        <f t="shared" si="0"/>
        <v>144</v>
      </c>
      <c r="M8" s="8">
        <v>15</v>
      </c>
      <c r="N8" s="8">
        <f t="shared" si="1"/>
        <v>2160</v>
      </c>
      <c r="O8" s="13">
        <f>(4*N8)*I8</f>
        <v>86400</v>
      </c>
      <c r="P8" s="10" t="s">
        <v>42</v>
      </c>
      <c r="Q8" s="10" t="s">
        <v>49</v>
      </c>
    </row>
    <row r="9" spans="1:17" ht="25.5" x14ac:dyDescent="0.25">
      <c r="A9" s="6" t="s">
        <v>19</v>
      </c>
      <c r="B9" s="6" t="s">
        <v>72</v>
      </c>
      <c r="C9" s="6" t="s">
        <v>27</v>
      </c>
      <c r="D9" s="7" t="s">
        <v>7</v>
      </c>
      <c r="E9" s="7" t="s">
        <v>12</v>
      </c>
      <c r="F9" s="6" t="s">
        <v>34</v>
      </c>
      <c r="G9" s="6" t="s">
        <v>9</v>
      </c>
      <c r="H9" s="6" t="s">
        <v>15</v>
      </c>
      <c r="I9" s="8">
        <v>10</v>
      </c>
      <c r="J9" s="8">
        <v>6</v>
      </c>
      <c r="K9" s="8" t="s">
        <v>35</v>
      </c>
      <c r="L9" s="8">
        <f t="shared" si="0"/>
        <v>144</v>
      </c>
      <c r="M9" s="8">
        <v>15</v>
      </c>
      <c r="N9" s="8">
        <f t="shared" si="1"/>
        <v>2160</v>
      </c>
      <c r="O9" s="13">
        <f>(4*N9)*I9</f>
        <v>86400</v>
      </c>
      <c r="P9" s="10" t="s">
        <v>43</v>
      </c>
      <c r="Q9" s="10" t="s">
        <v>50</v>
      </c>
    </row>
    <row r="10" spans="1:17" ht="25.5" x14ac:dyDescent="0.25">
      <c r="A10" s="6" t="s">
        <v>19</v>
      </c>
      <c r="B10" s="6" t="s">
        <v>72</v>
      </c>
      <c r="C10" s="9" t="s">
        <v>51</v>
      </c>
      <c r="D10" s="7" t="s">
        <v>7</v>
      </c>
      <c r="E10" s="7" t="s">
        <v>12</v>
      </c>
      <c r="F10" s="9" t="s">
        <v>56</v>
      </c>
      <c r="G10" s="6" t="s">
        <v>9</v>
      </c>
      <c r="H10" s="6" t="s">
        <v>15</v>
      </c>
      <c r="I10" s="8">
        <v>10</v>
      </c>
      <c r="J10" s="8">
        <v>6</v>
      </c>
      <c r="K10" s="8" t="s">
        <v>35</v>
      </c>
      <c r="L10" s="11">
        <f t="shared" si="0"/>
        <v>144</v>
      </c>
      <c r="M10" s="8">
        <v>15</v>
      </c>
      <c r="N10" s="11">
        <f t="shared" si="1"/>
        <v>2160</v>
      </c>
      <c r="O10" s="12">
        <f>(4*N10)*I10</f>
        <v>86400</v>
      </c>
      <c r="P10" s="10" t="s">
        <v>61</v>
      </c>
      <c r="Q10" s="11" t="s">
        <v>66</v>
      </c>
    </row>
    <row r="11" spans="1:17" ht="25.5" x14ac:dyDescent="0.25">
      <c r="A11" s="6" t="s">
        <v>19</v>
      </c>
      <c r="B11" s="6" t="s">
        <v>72</v>
      </c>
      <c r="C11" s="9" t="s">
        <v>52</v>
      </c>
      <c r="D11" s="7" t="s">
        <v>7</v>
      </c>
      <c r="E11" s="7" t="s">
        <v>12</v>
      </c>
      <c r="F11" s="9" t="s">
        <v>57</v>
      </c>
      <c r="G11" s="6" t="s">
        <v>9</v>
      </c>
      <c r="H11" s="6" t="s">
        <v>15</v>
      </c>
      <c r="I11" s="8">
        <v>10</v>
      </c>
      <c r="J11" s="8">
        <v>6</v>
      </c>
      <c r="K11" s="8" t="s">
        <v>35</v>
      </c>
      <c r="L11" s="11">
        <f t="shared" si="0"/>
        <v>144</v>
      </c>
      <c r="M11" s="8">
        <v>15</v>
      </c>
      <c r="N11" s="11">
        <f t="shared" ref="N11:N14" si="2">L11*M11</f>
        <v>2160</v>
      </c>
      <c r="O11" s="12">
        <f>(6.05*N11)*I11</f>
        <v>130680</v>
      </c>
      <c r="P11" s="10" t="s">
        <v>62</v>
      </c>
      <c r="Q11" s="11" t="s">
        <v>67</v>
      </c>
    </row>
    <row r="12" spans="1:17" ht="25.5" x14ac:dyDescent="0.25">
      <c r="A12" s="6" t="s">
        <v>19</v>
      </c>
      <c r="B12" s="6" t="s">
        <v>72</v>
      </c>
      <c r="C12" s="9" t="s">
        <v>53</v>
      </c>
      <c r="D12" s="7" t="s">
        <v>7</v>
      </c>
      <c r="E12" s="7" t="s">
        <v>12</v>
      </c>
      <c r="F12" s="9" t="s">
        <v>58</v>
      </c>
      <c r="G12" s="6" t="s">
        <v>9</v>
      </c>
      <c r="H12" s="6" t="s">
        <v>15</v>
      </c>
      <c r="I12" s="8">
        <v>10</v>
      </c>
      <c r="J12" s="8">
        <v>6</v>
      </c>
      <c r="K12" s="8" t="s">
        <v>35</v>
      </c>
      <c r="L12" s="11">
        <f t="shared" si="0"/>
        <v>144</v>
      </c>
      <c r="M12" s="8">
        <v>15</v>
      </c>
      <c r="N12" s="11">
        <f t="shared" si="2"/>
        <v>2160</v>
      </c>
      <c r="O12" s="12">
        <f>(11.6*N12)*I12</f>
        <v>250560</v>
      </c>
      <c r="P12" s="10" t="s">
        <v>63</v>
      </c>
      <c r="Q12" s="11" t="s">
        <v>68</v>
      </c>
    </row>
    <row r="13" spans="1:17" ht="38.25" x14ac:dyDescent="0.25">
      <c r="A13" s="6" t="s">
        <v>19</v>
      </c>
      <c r="B13" s="6" t="s">
        <v>72</v>
      </c>
      <c r="C13" s="9" t="s">
        <v>54</v>
      </c>
      <c r="D13" s="7" t="s">
        <v>7</v>
      </c>
      <c r="E13" s="7" t="s">
        <v>12</v>
      </c>
      <c r="F13" s="9" t="s">
        <v>59</v>
      </c>
      <c r="G13" s="6" t="s">
        <v>9</v>
      </c>
      <c r="H13" s="6" t="s">
        <v>15</v>
      </c>
      <c r="I13" s="8">
        <v>10</v>
      </c>
      <c r="J13" s="8">
        <v>6</v>
      </c>
      <c r="K13" s="8" t="s">
        <v>35</v>
      </c>
      <c r="L13" s="11">
        <f t="shared" si="0"/>
        <v>144</v>
      </c>
      <c r="M13" s="8">
        <v>15</v>
      </c>
      <c r="N13" s="11">
        <f t="shared" si="2"/>
        <v>2160</v>
      </c>
      <c r="O13" s="12">
        <f>(2*N13)*I13</f>
        <v>43200</v>
      </c>
      <c r="P13" s="10" t="s">
        <v>64</v>
      </c>
      <c r="Q13" s="11" t="s">
        <v>69</v>
      </c>
    </row>
    <row r="14" spans="1:17" ht="25.5" x14ac:dyDescent="0.25">
      <c r="A14" s="6" t="s">
        <v>19</v>
      </c>
      <c r="B14" s="6" t="s">
        <v>72</v>
      </c>
      <c r="C14" s="9" t="s">
        <v>55</v>
      </c>
      <c r="D14" s="7" t="s">
        <v>7</v>
      </c>
      <c r="E14" s="7" t="s">
        <v>12</v>
      </c>
      <c r="F14" s="9" t="s">
        <v>60</v>
      </c>
      <c r="G14" s="6" t="s">
        <v>9</v>
      </c>
      <c r="H14" s="6" t="s">
        <v>15</v>
      </c>
      <c r="I14" s="8">
        <v>10</v>
      </c>
      <c r="J14" s="8">
        <v>6</v>
      </c>
      <c r="K14" s="8" t="s">
        <v>35</v>
      </c>
      <c r="L14" s="11">
        <f t="shared" si="0"/>
        <v>144</v>
      </c>
      <c r="M14" s="8">
        <v>15</v>
      </c>
      <c r="N14" s="11">
        <f t="shared" si="2"/>
        <v>2160</v>
      </c>
      <c r="O14" s="12">
        <f>(3*N14)*I14</f>
        <v>64800</v>
      </c>
      <c r="P14" s="10" t="s">
        <v>65</v>
      </c>
      <c r="Q14" s="11" t="s">
        <v>70</v>
      </c>
    </row>
  </sheetData>
  <autoFilter ref="A1:Q14"/>
  <phoneticPr fontId="4" type="noConversion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D2" r:id="rId9"/>
    <hyperlink ref="D3" r:id="rId10"/>
    <hyperlink ref="D4" r:id="rId11"/>
    <hyperlink ref="D5" r:id="rId12"/>
    <hyperlink ref="D6" r:id="rId13"/>
    <hyperlink ref="D7" r:id="rId14"/>
    <hyperlink ref="D8" r:id="rId15"/>
    <hyperlink ref="D9" r:id="rId16"/>
    <hyperlink ref="E10" r:id="rId17"/>
    <hyperlink ref="E11" r:id="rId18"/>
    <hyperlink ref="E12" r:id="rId19"/>
    <hyperlink ref="E13" r:id="rId20"/>
    <hyperlink ref="E14" r:id="rId21"/>
    <hyperlink ref="D11" r:id="rId22"/>
    <hyperlink ref="D12" r:id="rId23"/>
    <hyperlink ref="D13" r:id="rId24"/>
    <hyperlink ref="D14" r:id="rId25"/>
    <hyperlink ref="D10" r:id="rId26"/>
  </hyperlinks>
  <pageMargins left="0.7" right="0.7" top="0.75" bottom="0.75" header="0.3" footer="0.3"/>
  <pageSetup paperSize="9" orientation="portrait" horizontalDpi="300" verticalDpi="300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2026-03-10T15:20:47Z</dcterms:modified>
</cp:coreProperties>
</file>